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810" windowWidth="1734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CORI</author>
  </authors>
  <commentList>
    <comment ref="K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E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E25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E22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E
</t>
        </r>
      </text>
    </comment>
    <comment ref="K22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G22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G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SOLD CONT 411
</t>
        </r>
      </text>
    </comment>
    <comment ref="D22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</t>
        </r>
      </text>
    </comment>
    <comment ref="D24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</t>
        </r>
      </text>
    </comment>
    <comment ref="D25" authorId="0">
      <text>
        <r>
          <rPr>
            <b/>
            <sz val="12"/>
            <rFont val="Tahoma"/>
            <family val="2"/>
          </rPr>
          <t>CORI:</t>
        </r>
        <r>
          <rPr>
            <sz val="12"/>
            <rFont val="Tahoma"/>
            <family val="2"/>
          </rPr>
          <t xml:space="preserve">
IDEM 19 D
</t>
        </r>
      </text>
    </comment>
  </commentList>
</comments>
</file>

<file path=xl/sharedStrings.xml><?xml version="1.0" encoding="utf-8"?>
<sst xmlns="http://schemas.openxmlformats.org/spreadsheetml/2006/main" count="49" uniqueCount="49">
  <si>
    <t>Nr.</t>
  </si>
  <si>
    <t>Denumirea indicatorilor</t>
  </si>
  <si>
    <t>A</t>
  </si>
  <si>
    <t>B</t>
  </si>
  <si>
    <t>C</t>
  </si>
  <si>
    <t>I.VENITURI DIN ANUL CURENT</t>
  </si>
  <si>
    <t>Cod</t>
  </si>
  <si>
    <t>Total , din care</t>
  </si>
  <si>
    <t>8=3-6-7</t>
  </si>
  <si>
    <t>3=4+5</t>
  </si>
  <si>
    <t>Anexa5</t>
  </si>
  <si>
    <t>lei</t>
  </si>
  <si>
    <t>Drepturi constatate</t>
  </si>
  <si>
    <t>din anii precedenti</t>
  </si>
  <si>
    <t>din anul curent</t>
  </si>
  <si>
    <t>Incasari realizate</t>
  </si>
  <si>
    <t>Stingeri pe alte cai decat incasari</t>
  </si>
  <si>
    <t>Drepturi constatate de incasat</t>
  </si>
  <si>
    <t>I VENITURI TOTALE din care :</t>
  </si>
  <si>
    <t xml:space="preserve">    C. VENITURI NEFISCALE</t>
  </si>
  <si>
    <t xml:space="preserve">     C1. VENITURI DIN PROPRIETATE</t>
  </si>
  <si>
    <t xml:space="preserve">      Venituri din proprietate</t>
  </si>
  <si>
    <t xml:space="preserve">      Venituri  din concesiuni si inchirieri</t>
  </si>
  <si>
    <t xml:space="preserve">       Venituri din dobanzi</t>
  </si>
  <si>
    <t xml:space="preserve">       Alte venituri din dobanzi</t>
  </si>
  <si>
    <t xml:space="preserve">    C2 VANZARI DE BUNURI SI SERVICII</t>
  </si>
  <si>
    <t xml:space="preserve">       Venituri  din prestari servicii si alte activitati</t>
  </si>
  <si>
    <t xml:space="preserve">         Venituri  din prestari servicii</t>
  </si>
  <si>
    <t xml:space="preserve">       Alte venituri  din prestari servicii si alte activitati</t>
  </si>
  <si>
    <t>AUTORITATEA RUTIERĂ ROMANĂ</t>
  </si>
  <si>
    <t xml:space="preserve">CONT DE EXECUŢIE AL INSTITUŢIEI PUBLICE - VENITURI </t>
  </si>
  <si>
    <t>31.10.03</t>
  </si>
  <si>
    <t>33.00.10</t>
  </si>
  <si>
    <t>33.10.08</t>
  </si>
  <si>
    <t>33.10.50</t>
  </si>
  <si>
    <t>OOO2.10</t>
  </si>
  <si>
    <t>30.10.05</t>
  </si>
  <si>
    <t>30.10.05.30</t>
  </si>
  <si>
    <t>Operatiuni financiare</t>
  </si>
  <si>
    <t xml:space="preserve">    Venituri  din concesiuni si inchirieri</t>
  </si>
  <si>
    <t>Sume din excedentul anului precedent pentru acoperirea golurilor temporare de casa</t>
  </si>
  <si>
    <t>Prevederi bugetare anuale aprobate la finele perioadei de raportare</t>
  </si>
  <si>
    <t>Prevederi bugetare trimestriale cumulate</t>
  </si>
  <si>
    <t>40.10.15</t>
  </si>
  <si>
    <t>Sume utilizate din excedentul anului precedent pentru efectuarea de cheltuieli</t>
  </si>
  <si>
    <t>Alte operaţiuni financiare</t>
  </si>
  <si>
    <t>41.10.06</t>
  </si>
  <si>
    <t>MINISTERUL TRANSPORTURILOR ȘI INFRASTRUCTURII</t>
  </si>
  <si>
    <t>la data de 30 IUNIE 2021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</si>
</sst>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-* #,##0.000\ _l_e_i_-;\-* #,##0.000\ _l_e_i_-;_-* &quot;-&quot;??\ _l_e_i_-;_-@_-"/>
    <numFmt numFmtId="183" formatCode="_-* #,##0.0000\ _l_e_i_-;\-* #,##0.0000\ _l_e_i_-;_-* &quot;-&quot;??\ _l_e_i_-;_-@_-"/>
    <numFmt numFmtId="184" formatCode="0.0"/>
    <numFmt numFmtId="185" formatCode="[$-418]d\ mmmm\ yyyy"/>
    <numFmt numFmtId="186" formatCode="[$-409]dddd\,\ mmmm\ d\,\ yyyy"/>
    <numFmt numFmtId="187" formatCode="_(* #,##0.0_);_(* \(#,##0.0\);_(* &quot;-&quot;?_);_(@_)"/>
    <numFmt numFmtId="188" formatCode="#,##0_ ;\-#,##0\ "/>
  </numFmts>
  <fonts count="41">
    <font>
      <sz val="10"/>
      <name val="Arial"/>
      <family val="0"/>
    </font>
    <font>
      <b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imesNew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59" applyNumberFormat="1" applyFont="1" applyBorder="1" applyAlignment="1">
      <alignment horizontal="center"/>
    </xf>
    <xf numFmtId="181" fontId="1" fillId="0" borderId="11" xfId="59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1" fontId="1" fillId="0" borderId="11" xfId="59" applyNumberFormat="1" applyFont="1" applyFill="1" applyBorder="1" applyAlignment="1">
      <alignment horizontal="center"/>
    </xf>
    <xf numFmtId="0" fontId="1" fillId="0" borderId="11" xfId="59" applyNumberFormat="1" applyFont="1" applyFill="1" applyBorder="1" applyAlignment="1">
      <alignment horizontal="center"/>
    </xf>
    <xf numFmtId="3" fontId="1" fillId="0" borderId="15" xfId="59" applyNumberFormat="1" applyFont="1" applyFill="1" applyBorder="1" applyAlignment="1">
      <alignment horizontal="right" vertical="center"/>
    </xf>
    <xf numFmtId="3" fontId="1" fillId="0" borderId="16" xfId="59" applyNumberFormat="1" applyFont="1" applyFill="1" applyBorder="1" applyAlignment="1">
      <alignment horizontal="right" vertical="center"/>
    </xf>
    <xf numFmtId="3" fontId="1" fillId="0" borderId="16" xfId="59" applyNumberFormat="1" applyFont="1" applyFill="1" applyBorder="1" applyAlignment="1">
      <alignment horizontal="right"/>
    </xf>
    <xf numFmtId="3" fontId="1" fillId="0" borderId="16" xfId="59" applyNumberFormat="1" applyFont="1" applyBorder="1" applyAlignment="1">
      <alignment horizontal="right"/>
    </xf>
    <xf numFmtId="3" fontId="1" fillId="0" borderId="19" xfId="59" applyNumberFormat="1" applyFont="1" applyBorder="1" applyAlignment="1">
      <alignment horizontal="right"/>
    </xf>
    <xf numFmtId="3" fontId="4" fillId="0" borderId="16" xfId="59" applyNumberFormat="1" applyFont="1" applyFill="1" applyBorder="1" applyAlignment="1">
      <alignment horizontal="right"/>
    </xf>
    <xf numFmtId="3" fontId="1" fillId="0" borderId="19" xfId="59" applyNumberFormat="1" applyFont="1" applyFill="1" applyBorder="1" applyAlignment="1">
      <alignment horizontal="right"/>
    </xf>
    <xf numFmtId="3" fontId="4" fillId="0" borderId="16" xfId="59" applyNumberFormat="1" applyFont="1" applyFill="1" applyBorder="1" applyAlignment="1">
      <alignment horizontal="right" vertical="center"/>
    </xf>
    <xf numFmtId="3" fontId="4" fillId="0" borderId="16" xfId="59" applyNumberFormat="1" applyFont="1" applyBorder="1" applyAlignment="1">
      <alignment horizontal="right"/>
    </xf>
    <xf numFmtId="3" fontId="1" fillId="0" borderId="16" xfId="59" applyNumberFormat="1" applyFont="1" applyFill="1" applyBorder="1" applyAlignment="1">
      <alignment horizontal="right" vertical="center" wrapText="1"/>
    </xf>
    <xf numFmtId="3" fontId="4" fillId="0" borderId="18" xfId="59" applyNumberFormat="1" applyFont="1" applyFill="1" applyBorder="1" applyAlignment="1">
      <alignment horizontal="right" wrapText="1"/>
    </xf>
    <xf numFmtId="1" fontId="1" fillId="0" borderId="13" xfId="59" applyNumberFormat="1" applyFont="1" applyFill="1" applyBorder="1" applyAlignment="1">
      <alignment horizontal="center" vertical="center"/>
    </xf>
    <xf numFmtId="3" fontId="4" fillId="0" borderId="19" xfId="59" applyNumberFormat="1" applyFont="1" applyBorder="1" applyAlignment="1">
      <alignment horizontal="right"/>
    </xf>
    <xf numFmtId="3" fontId="4" fillId="0" borderId="18" xfId="59" applyNumberFormat="1" applyFont="1" applyBorder="1" applyAlignment="1">
      <alignment horizontal="right"/>
    </xf>
    <xf numFmtId="3" fontId="4" fillId="0" borderId="18" xfId="59" applyNumberFormat="1" applyFont="1" applyFill="1" applyBorder="1" applyAlignment="1">
      <alignment horizontal="right"/>
    </xf>
    <xf numFmtId="3" fontId="4" fillId="0" borderId="20" xfId="59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left" wrapText="1"/>
    </xf>
    <xf numFmtId="2" fontId="1" fillId="0" borderId="21" xfId="0" applyNumberFormat="1" applyFont="1" applyFill="1" applyBorder="1" applyAlignment="1">
      <alignment horizontal="center"/>
    </xf>
    <xf numFmtId="3" fontId="1" fillId="0" borderId="21" xfId="59" applyNumberFormat="1" applyFont="1" applyFill="1" applyBorder="1" applyAlignment="1">
      <alignment horizontal="right" vertical="center" wrapText="1"/>
    </xf>
    <xf numFmtId="3" fontId="1" fillId="0" borderId="21" xfId="59" applyNumberFormat="1" applyFont="1" applyBorder="1" applyAlignment="1">
      <alignment horizontal="right"/>
    </xf>
    <xf numFmtId="3" fontId="1" fillId="0" borderId="21" xfId="59" applyNumberFormat="1" applyFont="1" applyFill="1" applyBorder="1" applyAlignment="1">
      <alignment horizontal="right"/>
    </xf>
    <xf numFmtId="3" fontId="1" fillId="0" borderId="22" xfId="59" applyNumberFormat="1" applyFont="1" applyBorder="1" applyAlignment="1">
      <alignment horizontal="right"/>
    </xf>
    <xf numFmtId="3" fontId="4" fillId="0" borderId="18" xfId="59" applyNumberFormat="1" applyFont="1" applyFill="1" applyBorder="1" applyAlignment="1">
      <alignment horizontal="right" vertical="center"/>
    </xf>
    <xf numFmtId="3" fontId="1" fillId="0" borderId="21" xfId="59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/>
    </xf>
    <xf numFmtId="3" fontId="1" fillId="0" borderId="23" xfId="59" applyNumberFormat="1" applyFont="1" applyFill="1" applyBorder="1" applyAlignment="1">
      <alignment horizontal="right" vertical="center"/>
    </xf>
    <xf numFmtId="3" fontId="1" fillId="0" borderId="19" xfId="59" applyNumberFormat="1" applyFont="1" applyFill="1" applyBorder="1" applyAlignment="1">
      <alignment horizontal="right" vertical="center" wrapText="1"/>
    </xf>
    <xf numFmtId="3" fontId="1" fillId="0" borderId="22" xfId="59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/>
    </xf>
    <xf numFmtId="179" fontId="4" fillId="0" borderId="0" xfId="59" applyNumberFormat="1" applyFont="1" applyFill="1" applyAlignment="1">
      <alignment horizontal="right"/>
    </xf>
    <xf numFmtId="181" fontId="4" fillId="0" borderId="0" xfId="59" applyNumberFormat="1" applyFont="1" applyAlignment="1">
      <alignment horizontal="right"/>
    </xf>
    <xf numFmtId="181" fontId="4" fillId="0" borderId="0" xfId="59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9" fontId="4" fillId="0" borderId="0" xfId="59" applyFont="1" applyAlignment="1">
      <alignment horizontal="right"/>
    </xf>
    <xf numFmtId="0" fontId="4" fillId="0" borderId="0" xfId="0" applyFont="1" applyAlignment="1">
      <alignment horizontal="right"/>
    </xf>
    <xf numFmtId="181" fontId="1" fillId="0" borderId="0" xfId="59" applyNumberFormat="1" applyFont="1" applyFill="1" applyBorder="1" applyAlignment="1">
      <alignment horizontal="right" vertical="center" wrapText="1"/>
    </xf>
    <xf numFmtId="181" fontId="1" fillId="0" borderId="0" xfId="59" applyNumberFormat="1" applyFont="1" applyBorder="1" applyAlignment="1">
      <alignment horizontal="right" vertical="center" wrapText="1"/>
    </xf>
    <xf numFmtId="181" fontId="4" fillId="0" borderId="0" xfId="59" applyNumberFormat="1" applyFont="1" applyFill="1" applyBorder="1" applyAlignment="1">
      <alignment horizontal="right" vertical="center" wrapText="1"/>
    </xf>
    <xf numFmtId="3" fontId="4" fillId="0" borderId="0" xfId="59" applyNumberFormat="1" applyFont="1" applyFill="1" applyBorder="1" applyAlignment="1">
      <alignment horizontal="right" vertical="center" wrapText="1"/>
    </xf>
    <xf numFmtId="181" fontId="4" fillId="0" borderId="0" xfId="59" applyNumberFormat="1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81" fontId="1" fillId="0" borderId="11" xfId="59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79" fontId="1" fillId="0" borderId="11" xfId="59" applyFont="1" applyBorder="1" applyAlignment="1">
      <alignment horizontal="center" vertical="center" wrapText="1"/>
    </xf>
    <xf numFmtId="179" fontId="4" fillId="0" borderId="25" xfId="59" applyFont="1" applyBorder="1" applyAlignment="1">
      <alignment horizontal="center" vertical="center" wrapText="1"/>
    </xf>
    <xf numFmtId="179" fontId="4" fillId="0" borderId="28" xfId="59" applyFont="1" applyBorder="1" applyAlignment="1">
      <alignment horizontal="center" vertical="center" wrapText="1"/>
    </xf>
    <xf numFmtId="181" fontId="1" fillId="0" borderId="11" xfId="59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81" fontId="1" fillId="0" borderId="13" xfId="59" applyNumberFormat="1" applyFont="1" applyBorder="1" applyAlignment="1">
      <alignment horizontal="center" vertical="center"/>
    </xf>
    <xf numFmtId="181" fontId="1" fillId="0" borderId="27" xfId="59" applyNumberFormat="1" applyFont="1" applyBorder="1" applyAlignment="1">
      <alignment horizontal="center" vertical="center"/>
    </xf>
    <xf numFmtId="181" fontId="1" fillId="0" borderId="13" xfId="59" applyNumberFormat="1" applyFont="1" applyBorder="1" applyAlignment="1">
      <alignment horizontal="center" vertical="center" wrapText="1"/>
    </xf>
    <xf numFmtId="181" fontId="1" fillId="0" borderId="29" xfId="59" applyNumberFormat="1" applyFont="1" applyBorder="1" applyAlignment="1">
      <alignment horizontal="center" vertical="center" wrapText="1"/>
    </xf>
    <xf numFmtId="181" fontId="1" fillId="0" borderId="12" xfId="59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3" zoomScaleNormal="73" zoomScalePageLayoutView="0" workbookViewId="0" topLeftCell="A1">
      <selection activeCell="G23" sqref="G23"/>
    </sheetView>
  </sheetViews>
  <sheetFormatPr defaultColWidth="9.140625" defaultRowHeight="12.75"/>
  <cols>
    <col min="1" max="1" width="4.28125" style="2" customWidth="1"/>
    <col min="2" max="2" width="45.421875" style="2" customWidth="1"/>
    <col min="3" max="3" width="12.57421875" style="2" customWidth="1"/>
    <col min="4" max="4" width="19.28125" style="63" customWidth="1"/>
    <col min="5" max="5" width="20.57421875" style="63" customWidth="1"/>
    <col min="6" max="6" width="19.28125" style="64" customWidth="1"/>
    <col min="7" max="7" width="17.00390625" style="65" customWidth="1"/>
    <col min="8" max="8" width="20.140625" style="65" customWidth="1"/>
    <col min="9" max="9" width="19.140625" style="66" customWidth="1"/>
    <col min="10" max="10" width="12.7109375" style="67" customWidth="1"/>
    <col min="11" max="11" width="19.421875" style="68" customWidth="1"/>
    <col min="12" max="16384" width="9.140625" style="2" customWidth="1"/>
  </cols>
  <sheetData>
    <row r="1" ht="19.5" customHeight="1">
      <c r="A1" s="1" t="s">
        <v>47</v>
      </c>
    </row>
    <row r="2" spans="1:11" ht="15.75">
      <c r="A2" s="1" t="s">
        <v>29</v>
      </c>
      <c r="K2" s="68" t="s">
        <v>10</v>
      </c>
    </row>
    <row r="3" ht="15.75">
      <c r="A3" s="1"/>
    </row>
    <row r="4" spans="1:11" ht="15.75">
      <c r="A4" s="78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ht="15.75" thickBot="1">
      <c r="K6" s="68" t="s">
        <v>11</v>
      </c>
    </row>
    <row r="7" spans="1:11" ht="15">
      <c r="A7" s="80" t="s">
        <v>0</v>
      </c>
      <c r="B7" s="80" t="s">
        <v>1</v>
      </c>
      <c r="C7" s="82" t="s">
        <v>6</v>
      </c>
      <c r="D7" s="76" t="s">
        <v>41</v>
      </c>
      <c r="E7" s="74" t="s">
        <v>42</v>
      </c>
      <c r="F7" s="95" t="s">
        <v>12</v>
      </c>
      <c r="G7" s="96"/>
      <c r="H7" s="97"/>
      <c r="I7" s="84" t="s">
        <v>15</v>
      </c>
      <c r="J7" s="87" t="s">
        <v>16</v>
      </c>
      <c r="K7" s="90" t="s">
        <v>17</v>
      </c>
    </row>
    <row r="8" spans="1:11" ht="39" customHeight="1" thickBot="1">
      <c r="A8" s="81"/>
      <c r="B8" s="81"/>
      <c r="C8" s="83"/>
      <c r="D8" s="77"/>
      <c r="E8" s="75"/>
      <c r="F8" s="98"/>
      <c r="G8" s="99"/>
      <c r="H8" s="100"/>
      <c r="I8" s="85"/>
      <c r="J8" s="88"/>
      <c r="K8" s="91"/>
    </row>
    <row r="9" spans="1:11" ht="15.75" customHeight="1">
      <c r="A9" s="81"/>
      <c r="B9" s="81"/>
      <c r="C9" s="83"/>
      <c r="D9" s="77"/>
      <c r="E9" s="75"/>
      <c r="F9" s="93" t="s">
        <v>7</v>
      </c>
      <c r="G9" s="101" t="s">
        <v>13</v>
      </c>
      <c r="H9" s="101" t="s">
        <v>14</v>
      </c>
      <c r="I9" s="85"/>
      <c r="J9" s="88"/>
      <c r="K9" s="91"/>
    </row>
    <row r="10" spans="1:11" ht="15.75" customHeight="1">
      <c r="A10" s="81"/>
      <c r="B10" s="81"/>
      <c r="C10" s="83"/>
      <c r="D10" s="77"/>
      <c r="E10" s="75"/>
      <c r="F10" s="94"/>
      <c r="G10" s="85"/>
      <c r="H10" s="85"/>
      <c r="I10" s="85"/>
      <c r="J10" s="88"/>
      <c r="K10" s="91"/>
    </row>
    <row r="11" spans="1:11" ht="15.75" thickBot="1">
      <c r="A11" s="81"/>
      <c r="B11" s="81"/>
      <c r="C11" s="83"/>
      <c r="D11" s="77"/>
      <c r="E11" s="75"/>
      <c r="F11" s="94"/>
      <c r="G11" s="86"/>
      <c r="H11" s="86"/>
      <c r="I11" s="86"/>
      <c r="J11" s="89"/>
      <c r="K11" s="92"/>
    </row>
    <row r="12" spans="1:11" ht="16.5" thickBot="1">
      <c r="A12" s="4" t="s">
        <v>2</v>
      </c>
      <c r="B12" s="5" t="s">
        <v>3</v>
      </c>
      <c r="C12" s="5" t="s">
        <v>4</v>
      </c>
      <c r="D12" s="32">
        <v>1</v>
      </c>
      <c r="E12" s="33">
        <v>2</v>
      </c>
      <c r="F12" s="7" t="s">
        <v>9</v>
      </c>
      <c r="G12" s="58">
        <v>4</v>
      </c>
      <c r="H12" s="58">
        <v>5</v>
      </c>
      <c r="I12" s="45">
        <v>6</v>
      </c>
      <c r="J12" s="6">
        <v>7</v>
      </c>
      <c r="K12" s="8" t="s">
        <v>8</v>
      </c>
    </row>
    <row r="13" spans="1:11" ht="23.25" customHeight="1">
      <c r="A13" s="9">
        <v>1</v>
      </c>
      <c r="B13" s="10" t="s">
        <v>18</v>
      </c>
      <c r="C13" s="11"/>
      <c r="D13" s="34">
        <f>D14+D26</f>
        <v>114663000</v>
      </c>
      <c r="E13" s="34">
        <f aca="true" t="shared" si="0" ref="E13:K13">E14+E26+E28</f>
        <v>56390000</v>
      </c>
      <c r="F13" s="34">
        <f t="shared" si="0"/>
        <v>66135474</v>
      </c>
      <c r="G13" s="34">
        <f t="shared" si="0"/>
        <v>1868014</v>
      </c>
      <c r="H13" s="34">
        <f t="shared" si="0"/>
        <v>64267460</v>
      </c>
      <c r="I13" s="34">
        <f t="shared" si="0"/>
        <v>63420613</v>
      </c>
      <c r="J13" s="34">
        <f t="shared" si="0"/>
        <v>0</v>
      </c>
      <c r="K13" s="59">
        <f t="shared" si="0"/>
        <v>2714861</v>
      </c>
    </row>
    <row r="14" spans="1:11" ht="21" customHeight="1">
      <c r="A14" s="18">
        <f>A13+1</f>
        <v>2</v>
      </c>
      <c r="B14" s="13" t="s">
        <v>5</v>
      </c>
      <c r="C14" s="21" t="s">
        <v>35</v>
      </c>
      <c r="D14" s="35">
        <f>D15</f>
        <v>97560000</v>
      </c>
      <c r="E14" s="36">
        <f aca="true" t="shared" si="1" ref="E14:K14">E15</f>
        <v>45190000</v>
      </c>
      <c r="F14" s="37">
        <f t="shared" si="1"/>
        <v>58135474</v>
      </c>
      <c r="G14" s="36">
        <f t="shared" si="1"/>
        <v>1868014</v>
      </c>
      <c r="H14" s="36">
        <f t="shared" si="1"/>
        <v>56267460</v>
      </c>
      <c r="I14" s="36">
        <f t="shared" si="1"/>
        <v>55420613</v>
      </c>
      <c r="J14" s="37">
        <f t="shared" si="1"/>
        <v>0</v>
      </c>
      <c r="K14" s="38">
        <f t="shared" si="1"/>
        <v>2714861</v>
      </c>
    </row>
    <row r="15" spans="1:11" ht="21" customHeight="1">
      <c r="A15" s="18">
        <f aca="true" t="shared" si="2" ref="A15:A29">A14+1</f>
        <v>3</v>
      </c>
      <c r="B15" s="14" t="s">
        <v>19</v>
      </c>
      <c r="C15" s="22">
        <v>29</v>
      </c>
      <c r="D15" s="35">
        <f>D16+D22</f>
        <v>97560000</v>
      </c>
      <c r="E15" s="36">
        <f>E16+E22</f>
        <v>45190000</v>
      </c>
      <c r="F15" s="37">
        <f aca="true" t="shared" si="3" ref="F15:K15">F16+F22</f>
        <v>58135474</v>
      </c>
      <c r="G15" s="37">
        <f t="shared" si="3"/>
        <v>1868014</v>
      </c>
      <c r="H15" s="36">
        <f t="shared" si="3"/>
        <v>56267460</v>
      </c>
      <c r="I15" s="36">
        <f t="shared" si="3"/>
        <v>55420613</v>
      </c>
      <c r="J15" s="37">
        <f t="shared" si="3"/>
        <v>0</v>
      </c>
      <c r="K15" s="38">
        <f t="shared" si="3"/>
        <v>2714861</v>
      </c>
    </row>
    <row r="16" spans="1:11" ht="21" customHeight="1">
      <c r="A16" s="18">
        <f t="shared" si="2"/>
        <v>4</v>
      </c>
      <c r="B16" s="13" t="s">
        <v>20</v>
      </c>
      <c r="C16" s="22">
        <v>30</v>
      </c>
      <c r="D16" s="35">
        <f>D17+D20</f>
        <v>206000</v>
      </c>
      <c r="E16" s="36">
        <f aca="true" t="shared" si="4" ref="E16:K16">E17+E20</f>
        <v>75000</v>
      </c>
      <c r="F16" s="37">
        <f t="shared" si="4"/>
        <v>71337</v>
      </c>
      <c r="G16" s="36">
        <f t="shared" si="4"/>
        <v>2032</v>
      </c>
      <c r="H16" s="36">
        <f t="shared" si="4"/>
        <v>69305</v>
      </c>
      <c r="I16" s="36">
        <f t="shared" si="4"/>
        <v>69305</v>
      </c>
      <c r="J16" s="37">
        <f t="shared" si="4"/>
        <v>0</v>
      </c>
      <c r="K16" s="38">
        <f t="shared" si="4"/>
        <v>2032</v>
      </c>
    </row>
    <row r="17" spans="1:11" ht="21" customHeight="1">
      <c r="A17" s="19">
        <f t="shared" si="2"/>
        <v>5</v>
      </c>
      <c r="B17" s="15" t="s">
        <v>21</v>
      </c>
      <c r="C17" s="23">
        <v>30.1</v>
      </c>
      <c r="D17" s="35">
        <f>D18</f>
        <v>56000</v>
      </c>
      <c r="E17" s="36">
        <f>E18</f>
        <v>25000</v>
      </c>
      <c r="F17" s="37">
        <f aca="true" t="shared" si="5" ref="F17:K18">F18</f>
        <v>21337</v>
      </c>
      <c r="G17" s="36">
        <f t="shared" si="5"/>
        <v>2032</v>
      </c>
      <c r="H17" s="36">
        <f t="shared" si="5"/>
        <v>19305</v>
      </c>
      <c r="I17" s="36">
        <f t="shared" si="5"/>
        <v>19305</v>
      </c>
      <c r="J17" s="37">
        <f t="shared" si="5"/>
        <v>0</v>
      </c>
      <c r="K17" s="38">
        <f t="shared" si="5"/>
        <v>2032</v>
      </c>
    </row>
    <row r="18" spans="1:11" s="3" customFormat="1" ht="15.75">
      <c r="A18" s="19">
        <f t="shared" si="2"/>
        <v>6</v>
      </c>
      <c r="B18" s="12" t="s">
        <v>22</v>
      </c>
      <c r="C18" s="24" t="s">
        <v>36</v>
      </c>
      <c r="D18" s="35">
        <f>D19</f>
        <v>56000</v>
      </c>
      <c r="E18" s="36">
        <f>E19</f>
        <v>25000</v>
      </c>
      <c r="F18" s="37">
        <f t="shared" si="5"/>
        <v>21337</v>
      </c>
      <c r="G18" s="36">
        <f t="shared" si="5"/>
        <v>2032</v>
      </c>
      <c r="H18" s="36">
        <f t="shared" si="5"/>
        <v>19305</v>
      </c>
      <c r="I18" s="36">
        <f t="shared" si="5"/>
        <v>19305</v>
      </c>
      <c r="J18" s="37">
        <f t="shared" si="5"/>
        <v>0</v>
      </c>
      <c r="K18" s="38">
        <f t="shared" si="5"/>
        <v>2032</v>
      </c>
    </row>
    <row r="19" spans="1:11" s="3" customFormat="1" ht="24" customHeight="1">
      <c r="A19" s="19">
        <f t="shared" si="2"/>
        <v>7</v>
      </c>
      <c r="B19" s="12" t="s">
        <v>39</v>
      </c>
      <c r="C19" s="24" t="s">
        <v>37</v>
      </c>
      <c r="D19" s="35">
        <v>56000</v>
      </c>
      <c r="E19" s="39">
        <v>25000</v>
      </c>
      <c r="F19" s="42">
        <f>G19+H19</f>
        <v>21337</v>
      </c>
      <c r="G19" s="39">
        <v>2032</v>
      </c>
      <c r="H19" s="39">
        <v>19305</v>
      </c>
      <c r="I19" s="39">
        <v>19305</v>
      </c>
      <c r="J19" s="42">
        <v>0</v>
      </c>
      <c r="K19" s="46">
        <v>2032</v>
      </c>
    </row>
    <row r="20" spans="1:11" s="3" customFormat="1" ht="25.5" customHeight="1">
      <c r="A20" s="19">
        <f t="shared" si="2"/>
        <v>8</v>
      </c>
      <c r="B20" s="12" t="s">
        <v>23</v>
      </c>
      <c r="C20" s="25">
        <v>31.1</v>
      </c>
      <c r="D20" s="35">
        <f>D21</f>
        <v>150000</v>
      </c>
      <c r="E20" s="36">
        <f aca="true" t="shared" si="6" ref="E20:K20">E21</f>
        <v>50000</v>
      </c>
      <c r="F20" s="37">
        <f t="shared" si="6"/>
        <v>50000</v>
      </c>
      <c r="G20" s="36">
        <f t="shared" si="6"/>
        <v>0</v>
      </c>
      <c r="H20" s="36">
        <v>50000</v>
      </c>
      <c r="I20" s="36">
        <f t="shared" si="6"/>
        <v>50000</v>
      </c>
      <c r="J20" s="37">
        <f t="shared" si="6"/>
        <v>0</v>
      </c>
      <c r="K20" s="38">
        <f t="shared" si="6"/>
        <v>0</v>
      </c>
    </row>
    <row r="21" spans="1:11" s="3" customFormat="1" ht="15.75">
      <c r="A21" s="19">
        <f t="shared" si="2"/>
        <v>9</v>
      </c>
      <c r="B21" s="12" t="s">
        <v>24</v>
      </c>
      <c r="C21" s="26" t="s">
        <v>31</v>
      </c>
      <c r="D21" s="35">
        <v>150000</v>
      </c>
      <c r="E21" s="36">
        <v>50000</v>
      </c>
      <c r="F21" s="37">
        <f>G21+H21</f>
        <v>50000</v>
      </c>
      <c r="G21" s="39">
        <v>0</v>
      </c>
      <c r="H21" s="39">
        <v>50000</v>
      </c>
      <c r="I21" s="39">
        <v>50000</v>
      </c>
      <c r="J21" s="37">
        <v>0</v>
      </c>
      <c r="K21" s="38">
        <f>H21-F21</f>
        <v>0</v>
      </c>
    </row>
    <row r="22" spans="1:11" s="3" customFormat="1" ht="35.25" customHeight="1">
      <c r="A22" s="19">
        <f t="shared" si="2"/>
        <v>10</v>
      </c>
      <c r="B22" s="16" t="s">
        <v>25</v>
      </c>
      <c r="C22" s="27" t="s">
        <v>32</v>
      </c>
      <c r="D22" s="35">
        <f>D23</f>
        <v>97354000</v>
      </c>
      <c r="E22" s="36">
        <f>E23</f>
        <v>45115000</v>
      </c>
      <c r="F22" s="37">
        <f>G22+H22</f>
        <v>58064137</v>
      </c>
      <c r="G22" s="37">
        <f>G23</f>
        <v>1865982</v>
      </c>
      <c r="H22" s="36">
        <f>H23</f>
        <v>56198155</v>
      </c>
      <c r="I22" s="36">
        <f>I23</f>
        <v>55351308</v>
      </c>
      <c r="J22" s="36">
        <f>J23</f>
        <v>0</v>
      </c>
      <c r="K22" s="40">
        <f>K23</f>
        <v>2712829</v>
      </c>
    </row>
    <row r="23" spans="1:11" s="3" customFormat="1" ht="33.75" customHeight="1">
      <c r="A23" s="19">
        <f t="shared" si="2"/>
        <v>11</v>
      </c>
      <c r="B23" s="16" t="s">
        <v>26</v>
      </c>
      <c r="C23" s="17">
        <v>33.1</v>
      </c>
      <c r="D23" s="35">
        <f>D24+D25</f>
        <v>97354000</v>
      </c>
      <c r="E23" s="36">
        <f aca="true" t="shared" si="7" ref="E23:K23">E24+E25</f>
        <v>45115000</v>
      </c>
      <c r="F23" s="37">
        <f t="shared" si="7"/>
        <v>58064137</v>
      </c>
      <c r="G23" s="36">
        <f t="shared" si="7"/>
        <v>1865982</v>
      </c>
      <c r="H23" s="36">
        <f t="shared" si="7"/>
        <v>56198155</v>
      </c>
      <c r="I23" s="36">
        <f t="shared" si="7"/>
        <v>55351308</v>
      </c>
      <c r="J23" s="37">
        <f t="shared" si="7"/>
        <v>0</v>
      </c>
      <c r="K23" s="38">
        <f t="shared" si="7"/>
        <v>2712829</v>
      </c>
    </row>
    <row r="24" spans="1:11" s="3" customFormat="1" ht="21" customHeight="1">
      <c r="A24" s="19">
        <f t="shared" si="2"/>
        <v>12</v>
      </c>
      <c r="B24" s="12" t="s">
        <v>27</v>
      </c>
      <c r="C24" s="26" t="s">
        <v>33</v>
      </c>
      <c r="D24" s="41">
        <v>82278000</v>
      </c>
      <c r="E24" s="39">
        <v>37923000</v>
      </c>
      <c r="F24" s="37">
        <f>G24+H24</f>
        <v>48852759</v>
      </c>
      <c r="G24" s="39">
        <v>1227282</v>
      </c>
      <c r="H24" s="39">
        <v>47625477</v>
      </c>
      <c r="I24" s="39">
        <v>47119903</v>
      </c>
      <c r="J24" s="37">
        <v>0</v>
      </c>
      <c r="K24" s="38">
        <v>1732856</v>
      </c>
    </row>
    <row r="25" spans="1:11" ht="33.75" customHeight="1">
      <c r="A25" s="19">
        <f t="shared" si="2"/>
        <v>13</v>
      </c>
      <c r="B25" s="12" t="s">
        <v>28</v>
      </c>
      <c r="C25" s="26" t="s">
        <v>34</v>
      </c>
      <c r="D25" s="41">
        <v>15076000</v>
      </c>
      <c r="E25" s="39">
        <v>7192000</v>
      </c>
      <c r="F25" s="37">
        <f>G25+H25</f>
        <v>9211378</v>
      </c>
      <c r="G25" s="39">
        <v>638700</v>
      </c>
      <c r="H25" s="39">
        <v>8572678</v>
      </c>
      <c r="I25" s="39">
        <v>8231405</v>
      </c>
      <c r="J25" s="37">
        <v>0</v>
      </c>
      <c r="K25" s="38">
        <v>979973</v>
      </c>
    </row>
    <row r="26" spans="1:11" ht="15.75">
      <c r="A26" s="19">
        <f t="shared" si="2"/>
        <v>14</v>
      </c>
      <c r="B26" s="12" t="s">
        <v>38</v>
      </c>
      <c r="C26" s="17">
        <v>40.1</v>
      </c>
      <c r="D26" s="35">
        <f>D27</f>
        <v>17103000</v>
      </c>
      <c r="E26" s="43">
        <f>E27</f>
        <v>11200000</v>
      </c>
      <c r="F26" s="43">
        <f aca="true" t="shared" si="8" ref="F26:K26">F27</f>
        <v>0</v>
      </c>
      <c r="G26" s="43">
        <f t="shared" si="8"/>
        <v>0</v>
      </c>
      <c r="H26" s="43">
        <f t="shared" si="8"/>
        <v>0</v>
      </c>
      <c r="I26" s="43">
        <f t="shared" si="8"/>
        <v>0</v>
      </c>
      <c r="J26" s="43">
        <f t="shared" si="8"/>
        <v>0</v>
      </c>
      <c r="K26" s="60">
        <f t="shared" si="8"/>
        <v>0</v>
      </c>
    </row>
    <row r="27" spans="1:11" ht="45">
      <c r="A27" s="19">
        <f t="shared" si="2"/>
        <v>15</v>
      </c>
      <c r="B27" s="50" t="s">
        <v>44</v>
      </c>
      <c r="C27" s="51" t="s">
        <v>43</v>
      </c>
      <c r="D27" s="35">
        <v>17103000</v>
      </c>
      <c r="E27" s="52">
        <v>11200000</v>
      </c>
      <c r="F27" s="53">
        <v>0</v>
      </c>
      <c r="G27" s="54">
        <v>0</v>
      </c>
      <c r="H27" s="54">
        <v>0</v>
      </c>
      <c r="I27" s="54">
        <v>0</v>
      </c>
      <c r="J27" s="53">
        <v>0</v>
      </c>
      <c r="K27" s="55">
        <v>0</v>
      </c>
    </row>
    <row r="28" spans="1:11" ht="15.75">
      <c r="A28" s="19">
        <f t="shared" si="2"/>
        <v>16</v>
      </c>
      <c r="B28" s="50" t="s">
        <v>45</v>
      </c>
      <c r="C28" s="51">
        <v>41.1</v>
      </c>
      <c r="D28" s="57">
        <f>D29</f>
        <v>0</v>
      </c>
      <c r="E28" s="57">
        <f aca="true" t="shared" si="9" ref="E28:K28">E29</f>
        <v>0</v>
      </c>
      <c r="F28" s="57">
        <f t="shared" si="9"/>
        <v>8000000</v>
      </c>
      <c r="G28" s="57">
        <f t="shared" si="9"/>
        <v>0</v>
      </c>
      <c r="H28" s="57">
        <f t="shared" si="9"/>
        <v>8000000</v>
      </c>
      <c r="I28" s="57">
        <f t="shared" si="9"/>
        <v>8000000</v>
      </c>
      <c r="J28" s="57">
        <f t="shared" si="9"/>
        <v>0</v>
      </c>
      <c r="K28" s="61">
        <f t="shared" si="9"/>
        <v>0</v>
      </c>
    </row>
    <row r="29" spans="1:11" ht="45.75" thickBot="1">
      <c r="A29" s="62">
        <f t="shared" si="2"/>
        <v>17</v>
      </c>
      <c r="B29" s="20" t="s">
        <v>40</v>
      </c>
      <c r="C29" s="28" t="s">
        <v>46</v>
      </c>
      <c r="D29" s="56">
        <v>0</v>
      </c>
      <c r="E29" s="44">
        <v>0</v>
      </c>
      <c r="F29" s="47">
        <v>8000000</v>
      </c>
      <c r="G29" s="48"/>
      <c r="H29" s="48">
        <v>8000000</v>
      </c>
      <c r="I29" s="48">
        <v>8000000</v>
      </c>
      <c r="J29" s="47">
        <v>0</v>
      </c>
      <c r="K29" s="49">
        <v>0</v>
      </c>
    </row>
    <row r="30" spans="1:11" ht="15.75">
      <c r="A30" s="29"/>
      <c r="B30" s="30"/>
      <c r="C30" s="31"/>
      <c r="D30" s="69"/>
      <c r="E30" s="69"/>
      <c r="F30" s="70"/>
      <c r="G30" s="71"/>
      <c r="H30" s="71"/>
      <c r="I30" s="72"/>
      <c r="J30" s="73"/>
      <c r="K30" s="73"/>
    </row>
    <row r="31" spans="1:11" ht="15.75">
      <c r="A31" s="29"/>
      <c r="B31" s="30"/>
      <c r="C31" s="31"/>
      <c r="D31" s="69"/>
      <c r="E31" s="69"/>
      <c r="F31" s="70"/>
      <c r="G31" s="71"/>
      <c r="H31" s="71"/>
      <c r="I31" s="72"/>
      <c r="J31" s="73"/>
      <c r="K31" s="73"/>
    </row>
  </sheetData>
  <sheetProtection/>
  <mergeCells count="14">
    <mergeCell ref="F9:F11"/>
    <mergeCell ref="F7:H8"/>
    <mergeCell ref="G9:G11"/>
    <mergeCell ref="H9:H11"/>
    <mergeCell ref="E7:E11"/>
    <mergeCell ref="D7:D11"/>
    <mergeCell ref="A4:K4"/>
    <mergeCell ref="A5:K5"/>
    <mergeCell ref="A7:A11"/>
    <mergeCell ref="B7:B11"/>
    <mergeCell ref="C7:C11"/>
    <mergeCell ref="I7:I11"/>
    <mergeCell ref="J7:J11"/>
    <mergeCell ref="K7:K11"/>
  </mergeCells>
  <printOptions horizontalCentered="1"/>
  <pageMargins left="0.416666666666667" right="0.166666667" top="0.277777777777778" bottom="0.277777777777778" header="0" footer="0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Ovidiu</dc:creator>
  <cp:keywords/>
  <dc:description/>
  <cp:lastModifiedBy>Hewlett-Packard Company</cp:lastModifiedBy>
  <cp:lastPrinted>2021-04-28T05:59:08Z</cp:lastPrinted>
  <dcterms:created xsi:type="dcterms:W3CDTF">2006-05-29T23:07:52Z</dcterms:created>
  <dcterms:modified xsi:type="dcterms:W3CDTF">2021-10-26T09:00:08Z</dcterms:modified>
  <cp:category/>
  <cp:version/>
  <cp:contentType/>
  <cp:contentStatus/>
</cp:coreProperties>
</file>